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Dati Generali" sheetId="1" r:id="rId1"/>
    <sheet name="Causali 2" sheetId="2" r:id="rId2"/>
  </sheets>
  <definedNames/>
  <calcPr fullCalcOnLoad="1"/>
</workbook>
</file>

<file path=xl/sharedStrings.xml><?xml version="1.0" encoding="utf-8"?>
<sst xmlns="http://schemas.openxmlformats.org/spreadsheetml/2006/main" count="82" uniqueCount="54">
  <si>
    <t>Report</t>
  </si>
  <si>
    <t>Causali 2</t>
  </si>
  <si>
    <t>InfoMart</t>
  </si>
  <si>
    <t>Rilev Rel. 2.0</t>
  </si>
  <si>
    <t/>
  </si>
  <si>
    <t>Dati aggiornati il</t>
  </si>
  <si>
    <t>giovedì 25 settembre 2014 11.06.41</t>
  </si>
  <si>
    <t xml:space="preserve">Stampa generata il </t>
  </si>
  <si>
    <t>giovedì 25 settembre 2014 11.07.22</t>
  </si>
  <si>
    <t xml:space="preserve">Dati aggiornati dall'utente </t>
  </si>
  <si>
    <t>laura</t>
  </si>
  <si>
    <t>Filtri applicati al report</t>
  </si>
  <si>
    <t>[C] Filtro temporale comune</t>
  </si>
  <si>
    <t>Nessun filtro impostato.</t>
  </si>
  <si>
    <t>[1] Sezione 1</t>
  </si>
  <si>
    <t>Filtro temporale</t>
  </si>
  <si>
    <t>[Mese Generico] tra 01/01/2014 e 30/06/2014</t>
  </si>
  <si>
    <t>Società 1</t>
  </si>
  <si>
    <t>[Società] in (NAVIGLI AMBIENTE S.R)</t>
  </si>
  <si>
    <t>Causale 1</t>
  </si>
  <si>
    <t>[Causale] in (MALATTIA, CONG MATRIMONIALE, DONAT SANGUE, INFORTUNIO, MAT FACOLTATIVA, RIC OSPEDALIERO, MATERNITA, MATERNITA ANTICIPATA, PERM ELETTORALI, PERM LUTTO, PERM NN RET, PERMESSO SINDACALE, VISITA MEDICA, CORSO AGGIORN, PERM DISABILI, PERM POLITICO, PERMESSO STUDI, FERIE, SCIOPERO, RICADUTA MALATTIA, NUOVA MALATTIA, GIORNI LAVORATI)</t>
  </si>
  <si>
    <t>Qualifica 1</t>
  </si>
  <si>
    <t>[Qualifica] in (DIRIGENTE, QUADRO, IMPIEGATO, OPERAI)</t>
  </si>
  <si>
    <t>Ulteriori filtri sui dati</t>
  </si>
  <si>
    <t>Filtri su fatti</t>
  </si>
  <si>
    <t>Nessun filtro su fatti impostato</t>
  </si>
  <si>
    <t>FERIE</t>
  </si>
  <si>
    <t>MALATTIA</t>
  </si>
  <si>
    <t>Totali</t>
  </si>
  <si>
    <t>Qualifica</t>
  </si>
  <si>
    <t>OPERAI</t>
  </si>
  <si>
    <t>L. 104</t>
  </si>
  <si>
    <t>DIPENDENTI</t>
  </si>
  <si>
    <t>MATERNITA'</t>
  </si>
  <si>
    <t>ALTRE ASSENZE</t>
  </si>
  <si>
    <t>SCIOPERI</t>
  </si>
  <si>
    <t>ASSENZE NON RETRIBUITE</t>
  </si>
  <si>
    <t>GIORNI PRESENZA COMPLESSIVI</t>
  </si>
  <si>
    <t>GIORNI ASSENZA COMPLESSIVI</t>
  </si>
  <si>
    <t>NUMERI</t>
  </si>
  <si>
    <t>SETTORE</t>
  </si>
  <si>
    <t>ORE ORDINARIE EFFETTIVE</t>
  </si>
  <si>
    <t>GAS ACQUA</t>
  </si>
  <si>
    <t>DIRIGENTI</t>
  </si>
  <si>
    <t>DIRIGENTE</t>
  </si>
  <si>
    <t xml:space="preserve">IMPIEGATO AMM </t>
  </si>
  <si>
    <t>QUADRI</t>
  </si>
  <si>
    <t>FARMACIE</t>
  </si>
  <si>
    <t>IMPIEGATI</t>
  </si>
  <si>
    <t>IMPIEGATI P. T. 53%</t>
  </si>
  <si>
    <t>IMPIEGATI P. T. 79%</t>
  </si>
  <si>
    <t>CIMITERIALI</t>
  </si>
  <si>
    <t>AZIENDA MULTISERVIZI ABBIATENSE GESTIONI AMBIENTALI S.P.A.</t>
  </si>
  <si>
    <t>2° SEMESTRE 2014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</si>
</sst>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0.000"/>
    <numFmt numFmtId="183" formatCode="#,##0.0"/>
    <numFmt numFmtId="184" formatCode="_(\$* #,##0.0_);_(\$* \(#,##0.0\);_(\$* &quot;-&quot;_);_(@_)"/>
    <numFmt numFmtId="185" formatCode="_(\$* #,##0.00_);_(\$* \(#,##0.00\);_(\$* &quot;-&quot;_);_(@_)"/>
    <numFmt numFmtId="186" formatCode="_-[$€-410]\ * #,##0.00_-;\-[$€-410]\ * #,##0.00_-;_-[$€-410]\ * &quot;-&quot;??_-;_-@_-"/>
  </numFmts>
  <fonts count="42">
    <font>
      <sz val="10"/>
      <color indexed="8"/>
      <name val="Arial"/>
      <family val="0"/>
    </font>
    <font>
      <sz val="9"/>
      <color indexed="8"/>
      <name val="Verdana"/>
      <family val="0"/>
    </font>
    <font>
      <sz val="9"/>
      <color indexed="63"/>
      <name val="Verdana"/>
      <family val="0"/>
    </font>
    <font>
      <sz val="10"/>
      <color indexed="63"/>
      <name val="Verdana"/>
      <family val="0"/>
    </font>
    <font>
      <sz val="8"/>
      <color indexed="63"/>
      <name val="MS Sans Serif"/>
      <family val="0"/>
    </font>
    <font>
      <b/>
      <sz val="8"/>
      <name val="Century Gothic"/>
      <family val="2"/>
    </font>
    <font>
      <b/>
      <sz val="10"/>
      <color indexed="8"/>
      <name val="Arial"/>
      <family val="2"/>
    </font>
    <font>
      <b/>
      <sz val="12"/>
      <color indexed="8"/>
      <name val="Arial"/>
      <family val="2"/>
    </font>
    <font>
      <sz val="11"/>
      <color indexed="8"/>
      <name val="Calibri"/>
      <family val="2"/>
    </font>
    <font>
      <sz val="11"/>
      <color indexed="12"/>
      <name val="Calibri"/>
      <family val="2"/>
    </font>
    <font>
      <b/>
      <sz val="11"/>
      <color indexed="52"/>
      <name val="Calibri"/>
      <family val="2"/>
    </font>
    <font>
      <sz val="11"/>
      <color indexed="52"/>
      <name val="Calibri"/>
      <family val="2"/>
    </font>
    <font>
      <b/>
      <sz val="11"/>
      <color indexed="12"/>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5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1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color indexed="9"/>
      </left>
      <right style="thin">
        <color indexed="9"/>
      </right>
      <top style="thin">
        <color indexed="9"/>
      </top>
      <bottom>
        <color indexed="63"/>
      </botto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color indexed="8"/>
      </bottom>
    </border>
    <border>
      <left style="medium"/>
      <right style="medium"/>
      <top style="medium">
        <color indexed="8"/>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8" fontId="0" fillId="0" borderId="0">
      <alignment/>
      <protection/>
    </xf>
    <xf numFmtId="179" fontId="0" fillId="0" borderId="0">
      <alignment/>
      <protection/>
    </xf>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0" fontId="0" fillId="0" borderId="0">
      <alignment/>
      <protection/>
    </xf>
    <xf numFmtId="45" fontId="0" fillId="0" borderId="0">
      <alignment/>
      <protection/>
    </xf>
  </cellStyleXfs>
  <cellXfs count="48">
    <xf numFmtId="0" fontId="0" fillId="0" borderId="0" xfId="0" applyAlignment="1">
      <alignment/>
    </xf>
    <xf numFmtId="0" fontId="1" fillId="33" borderId="10" xfId="0" applyFont="1" applyFill="1" applyBorder="1" applyAlignment="1">
      <alignment vertical="top"/>
    </xf>
    <xf numFmtId="0" fontId="2" fillId="34"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0" fillId="0" borderId="0" xfId="0" applyAlignment="1">
      <alignment/>
    </xf>
    <xf numFmtId="0" fontId="3" fillId="33" borderId="11" xfId="0" applyFont="1" applyFill="1" applyBorder="1" applyAlignment="1">
      <alignment horizontal="left" vertical="top" wrapText="1"/>
    </xf>
    <xf numFmtId="0" fontId="3" fillId="33" borderId="10" xfId="0" applyFont="1" applyFill="1" applyBorder="1" applyAlignment="1">
      <alignment horizontal="center" vertical="top" wrapText="1"/>
    </xf>
    <xf numFmtId="0" fontId="6" fillId="0" borderId="0"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ill="1" applyAlignment="1">
      <alignment/>
    </xf>
    <xf numFmtId="0" fontId="6" fillId="0" borderId="0" xfId="0" applyFont="1" applyFill="1" applyBorder="1" applyAlignment="1">
      <alignment horizontal="center"/>
    </xf>
    <xf numFmtId="4" fontId="0" fillId="0" borderId="0" xfId="0" applyNumberFormat="1" applyAlignment="1">
      <alignment/>
    </xf>
    <xf numFmtId="4" fontId="4"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3" fillId="33" borderId="12" xfId="0" applyFont="1" applyFill="1" applyBorder="1" applyAlignment="1">
      <alignment horizontal="left" vertical="top" wrapText="1"/>
    </xf>
    <xf numFmtId="4" fontId="4" fillId="35" borderId="13" xfId="0" applyNumberFormat="1" applyFont="1" applyFill="1" applyBorder="1" applyAlignment="1">
      <alignment horizontal="right" wrapText="1"/>
    </xf>
    <xf numFmtId="0" fontId="3" fillId="35" borderId="13" xfId="0" applyFont="1" applyFill="1" applyBorder="1" applyAlignment="1">
      <alignment horizontal="center" wrapText="1"/>
    </xf>
    <xf numFmtId="0" fontId="2" fillId="36" borderId="13" xfId="0" applyFont="1" applyFill="1" applyBorder="1" applyAlignment="1">
      <alignment horizontal="left" wrapText="1"/>
    </xf>
    <xf numFmtId="0" fontId="2" fillId="35" borderId="13" xfId="0" applyFont="1" applyFill="1" applyBorder="1" applyAlignment="1">
      <alignment horizontal="left" wrapText="1"/>
    </xf>
    <xf numFmtId="0" fontId="3" fillId="35" borderId="14" xfId="0" applyFont="1" applyFill="1" applyBorder="1" applyAlignment="1">
      <alignment horizontal="right" wrapText="1"/>
    </xf>
    <xf numFmtId="3" fontId="4" fillId="35" borderId="13"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4" fontId="4" fillId="35" borderId="15" xfId="0" applyNumberFormat="1" applyFont="1" applyFill="1" applyBorder="1" applyAlignment="1">
      <alignment horizontal="right" wrapText="1"/>
    </xf>
    <xf numFmtId="4" fontId="0" fillId="0" borderId="0" xfId="0" applyNumberFormat="1" applyFill="1" applyAlignment="1">
      <alignment/>
    </xf>
    <xf numFmtId="0" fontId="3" fillId="0" borderId="16" xfId="0" applyFont="1" applyFill="1" applyBorder="1" applyAlignment="1">
      <alignment horizontal="right" wrapText="1"/>
    </xf>
    <xf numFmtId="4" fontId="4" fillId="0" borderId="16" xfId="0" applyNumberFormat="1" applyFont="1" applyFill="1" applyBorder="1" applyAlignment="1">
      <alignment horizontal="right" wrapText="1"/>
    </xf>
    <xf numFmtId="4" fontId="4" fillId="35" borderId="13" xfId="0" applyNumberFormat="1" applyFont="1" applyFill="1" applyBorder="1" applyAlignment="1">
      <alignment horizontal="right" wrapText="1"/>
    </xf>
    <xf numFmtId="0" fontId="3" fillId="33" borderId="17" xfId="0" applyFont="1" applyFill="1" applyBorder="1" applyAlignment="1">
      <alignment horizontal="left" vertical="top" wrapText="1"/>
    </xf>
    <xf numFmtId="0" fontId="3" fillId="35" borderId="13" xfId="0" applyFont="1" applyFill="1" applyBorder="1" applyAlignment="1">
      <alignment horizontal="center" wrapText="1"/>
    </xf>
    <xf numFmtId="0" fontId="2" fillId="36" borderId="18" xfId="0" applyFont="1" applyFill="1" applyBorder="1" applyAlignment="1">
      <alignment horizontal="left" wrapText="1"/>
    </xf>
    <xf numFmtId="0" fontId="2" fillId="36" borderId="19" xfId="0" applyFont="1" applyFill="1" applyBorder="1" applyAlignment="1">
      <alignment horizontal="left" wrapText="1"/>
    </xf>
    <xf numFmtId="0" fontId="2" fillId="36" borderId="20" xfId="0" applyFont="1" applyFill="1" applyBorder="1" applyAlignment="1">
      <alignment horizontal="left" wrapText="1"/>
    </xf>
    <xf numFmtId="0" fontId="6" fillId="0" borderId="0" xfId="0" applyFont="1" applyAlignment="1">
      <alignment horizontal="center"/>
    </xf>
    <xf numFmtId="0" fontId="5" fillId="37" borderId="21" xfId="0" applyFont="1" applyFill="1" applyBorder="1" applyAlignment="1" applyProtection="1">
      <alignment horizontal="center" vertical="center" textRotation="90"/>
      <protection hidden="1"/>
    </xf>
    <xf numFmtId="0" fontId="5" fillId="37" borderId="22" xfId="0" applyFont="1" applyFill="1" applyBorder="1" applyAlignment="1" applyProtection="1">
      <alignment horizontal="center" vertical="center" textRotation="90"/>
      <protection hidden="1"/>
    </xf>
    <xf numFmtId="0" fontId="5" fillId="37" borderId="23" xfId="0" applyFont="1" applyFill="1" applyBorder="1" applyAlignment="1" applyProtection="1">
      <alignment horizontal="center" vertical="center" textRotation="90" wrapText="1"/>
      <protection hidden="1"/>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5" fillId="37" borderId="27" xfId="0" applyFont="1" applyFill="1" applyBorder="1" applyAlignment="1" applyProtection="1">
      <alignment horizontal="center" vertical="center" textRotation="90"/>
      <protection hidden="1"/>
    </xf>
    <xf numFmtId="0" fontId="5" fillId="37" borderId="28" xfId="0" applyFont="1" applyFill="1" applyBorder="1" applyAlignment="1" applyProtection="1">
      <alignment horizontal="center" vertical="center" textRotation="90"/>
      <protection hidden="1"/>
    </xf>
    <xf numFmtId="0" fontId="5" fillId="37" borderId="29" xfId="0" applyFont="1" applyFill="1" applyBorder="1" applyAlignment="1" applyProtection="1">
      <alignment horizontal="center" vertical="center" textRotation="90"/>
      <protection hidden="1"/>
    </xf>
    <xf numFmtId="0" fontId="5" fillId="37" borderId="30" xfId="0" applyFont="1" applyFill="1" applyBorder="1" applyAlignment="1" applyProtection="1">
      <alignment horizontal="center" vertical="center" textRotation="90"/>
      <protection hidden="1"/>
    </xf>
    <xf numFmtId="0" fontId="7" fillId="0" borderId="0" xfId="0" applyFont="1" applyAlignment="1">
      <alignment horizontal="center"/>
    </xf>
    <xf numFmtId="0" fontId="5" fillId="38" borderId="31" xfId="0" applyFont="1" applyFill="1" applyBorder="1" applyAlignment="1" applyProtection="1">
      <alignment horizontal="center" vertical="center" textRotation="90" wrapText="1"/>
      <protection hidden="1"/>
    </xf>
    <xf numFmtId="0" fontId="5" fillId="38" borderId="32" xfId="0" applyFont="1" applyFill="1" applyBorder="1" applyAlignment="1" applyProtection="1">
      <alignment horizontal="center" vertical="center" textRotation="90" wrapText="1"/>
      <protection hidden="1"/>
    </xf>
    <xf numFmtId="4" fontId="0" fillId="0" borderId="0" xfId="0" applyNumberForma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FF"/>
      <rgbColor rgb="00E1EFFF"/>
      <rgbColor rgb="00D5DAF0"/>
      <rgbColor rgb="00FFFFFF"/>
      <rgbColor rgb="00BFC7E8"/>
      <rgbColor rgb="00EFE0EF"/>
      <rgbColor rgb="00E0C1E0"/>
      <rgbColor rgb="00D4AAD4"/>
      <rgbColor rgb="00C993C9"/>
      <rgbColor rgb="00000484"/>
      <rgbColor rgb="00848600"/>
      <rgbColor rgb="00840484"/>
      <rgbColor rgb="00008684"/>
      <rgbColor rgb="00C6C7C6"/>
      <rgbColor rgb="00848684"/>
      <rgbColor rgb="009496FF"/>
      <rgbColor rgb="00943463"/>
      <rgbColor rgb="00FFFFC6"/>
      <rgbColor rgb="00C6FFFF"/>
      <rgbColor rgb="00630463"/>
      <rgbColor rgb="00FF8684"/>
      <rgbColor rgb="000065C6"/>
      <rgbColor rgb="00C6C7FF"/>
      <rgbColor rgb="00000484"/>
      <rgbColor rgb="00FF04FF"/>
      <rgbColor rgb="00FFFF00"/>
      <rgbColor rgb="0000FFFF"/>
      <rgbColor rgb="00840484"/>
      <rgbColor rgb="00840400"/>
      <rgbColor rgb="00008684"/>
      <rgbColor rgb="000004FF"/>
      <rgbColor rgb="0000C7FF"/>
      <rgbColor rgb="00C6FFFF"/>
      <rgbColor rgb="00C6FFC6"/>
      <rgbColor rgb="00FFFF94"/>
      <rgbColor rgb="0094CFFF"/>
      <rgbColor rgb="00FF96C6"/>
      <rgbColor rgb="00C696FF"/>
      <rgbColor rgb="00FFCF94"/>
      <rgbColor rgb="003165FF"/>
      <rgbColor rgb="0031C7C6"/>
      <rgbColor rgb="0094C700"/>
      <rgbColor rgb="00FFC700"/>
      <rgbColor rgb="00FF9600"/>
      <rgbColor rgb="00FF6500"/>
      <rgbColor rgb="00636594"/>
      <rgbColor rgb="00949694"/>
      <rgbColor rgb="00003463"/>
      <rgbColor rgb="00319663"/>
      <rgbColor rgb="00003400"/>
      <rgbColor rgb="00313400"/>
      <rgbColor rgb="00943400"/>
      <rgbColor rgb="00943463"/>
      <rgbColor rgb="00313494"/>
      <rgbColor rgb="0031343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B23"/>
  <sheetViews>
    <sheetView zoomScaleSheetLayoutView="100" zoomScalePageLayoutView="0" workbookViewId="0" topLeftCell="A1">
      <selection activeCell="A1" sqref="A1"/>
    </sheetView>
  </sheetViews>
  <sheetFormatPr defaultColWidth="9.140625" defaultRowHeight="12.75"/>
  <cols>
    <col min="1" max="1" width="28.28125" style="0" customWidth="1"/>
    <col min="2" max="2" width="0" style="0" hidden="1" customWidth="1"/>
  </cols>
  <sheetData>
    <row r="1" spans="1:2" ht="22.5">
      <c r="A1" s="2" t="s">
        <v>0</v>
      </c>
      <c r="B1" s="2" t="s">
        <v>1</v>
      </c>
    </row>
    <row r="2" spans="1:2" ht="22.5">
      <c r="A2" s="2" t="s">
        <v>2</v>
      </c>
      <c r="B2" s="2" t="s">
        <v>3</v>
      </c>
    </row>
    <row r="3" spans="1:2" ht="12.75">
      <c r="A3" s="1" t="s">
        <v>4</v>
      </c>
      <c r="B3" s="1" t="s">
        <v>4</v>
      </c>
    </row>
    <row r="4" spans="1:2" ht="56.25">
      <c r="A4" s="2" t="s">
        <v>5</v>
      </c>
      <c r="B4" s="2" t="s">
        <v>6</v>
      </c>
    </row>
    <row r="5" spans="1:2" ht="56.25">
      <c r="A5" s="2" t="s">
        <v>7</v>
      </c>
      <c r="B5" s="2" t="s">
        <v>8</v>
      </c>
    </row>
    <row r="6" spans="1:2" ht="12.75">
      <c r="A6" s="2" t="s">
        <v>9</v>
      </c>
      <c r="B6" s="2" t="s">
        <v>10</v>
      </c>
    </row>
    <row r="7" spans="1:2" ht="12.75">
      <c r="A7" s="1" t="s">
        <v>4</v>
      </c>
      <c r="B7" s="1" t="s">
        <v>4</v>
      </c>
    </row>
    <row r="8" spans="1:2" ht="12.75">
      <c r="A8" s="3" t="s">
        <v>11</v>
      </c>
      <c r="B8" s="3" t="s">
        <v>4</v>
      </c>
    </row>
    <row r="9" spans="1:2" ht="12.75">
      <c r="A9" s="1" t="s">
        <v>4</v>
      </c>
      <c r="B9" s="1" t="s">
        <v>4</v>
      </c>
    </row>
    <row r="10" spans="1:2" ht="12.75">
      <c r="A10" s="3" t="s">
        <v>12</v>
      </c>
      <c r="B10" s="3" t="s">
        <v>4</v>
      </c>
    </row>
    <row r="11" spans="1:2" ht="12.75">
      <c r="A11" s="2" t="s">
        <v>13</v>
      </c>
      <c r="B11" s="2" t="s">
        <v>4</v>
      </c>
    </row>
    <row r="12" spans="1:2" ht="12.75">
      <c r="A12" s="1" t="s">
        <v>4</v>
      </c>
      <c r="B12" s="1" t="s">
        <v>4</v>
      </c>
    </row>
    <row r="13" spans="1:2" ht="12.75">
      <c r="A13" s="3" t="s">
        <v>14</v>
      </c>
      <c r="B13" s="3" t="s">
        <v>4</v>
      </c>
    </row>
    <row r="14" spans="1:2" ht="78.75">
      <c r="A14" s="2" t="s">
        <v>15</v>
      </c>
      <c r="B14" s="2" t="s">
        <v>16</v>
      </c>
    </row>
    <row r="15" spans="1:2" ht="56.25">
      <c r="A15" s="2" t="s">
        <v>17</v>
      </c>
      <c r="B15" s="2" t="s">
        <v>18</v>
      </c>
    </row>
    <row r="16" spans="1:2" ht="409.5">
      <c r="A16" s="2" t="s">
        <v>19</v>
      </c>
      <c r="B16" s="2" t="s">
        <v>20</v>
      </c>
    </row>
    <row r="17" spans="1:2" ht="101.25">
      <c r="A17" s="2" t="s">
        <v>21</v>
      </c>
      <c r="B17" s="2" t="s">
        <v>22</v>
      </c>
    </row>
    <row r="18" spans="1:2" ht="12.75">
      <c r="A18" s="1" t="s">
        <v>4</v>
      </c>
      <c r="B18" s="1" t="s">
        <v>4</v>
      </c>
    </row>
    <row r="19" spans="1:2" ht="12.75">
      <c r="A19" s="3" t="s">
        <v>23</v>
      </c>
      <c r="B19" s="3" t="s">
        <v>4</v>
      </c>
    </row>
    <row r="20" spans="1:2" ht="12.75">
      <c r="A20" s="2" t="s">
        <v>13</v>
      </c>
      <c r="B20" s="3" t="s">
        <v>4</v>
      </c>
    </row>
    <row r="21" spans="1:2" ht="12.75">
      <c r="A21" s="1" t="s">
        <v>4</v>
      </c>
      <c r="B21" s="1" t="s">
        <v>4</v>
      </c>
    </row>
    <row r="22" spans="1:2" ht="12.75">
      <c r="A22" s="3" t="s">
        <v>24</v>
      </c>
      <c r="B22" s="1" t="s">
        <v>4</v>
      </c>
    </row>
    <row r="23" spans="1:2" ht="22.5">
      <c r="A23" s="2" t="s">
        <v>25</v>
      </c>
      <c r="B23" s="1" t="s">
        <v>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N36"/>
  <sheetViews>
    <sheetView tabSelected="1" zoomScaleSheetLayoutView="100" zoomScalePageLayoutView="0" workbookViewId="0" topLeftCell="A1">
      <selection activeCell="O14" sqref="O14"/>
    </sheetView>
  </sheetViews>
  <sheetFormatPr defaultColWidth="9.140625" defaultRowHeight="12.75"/>
  <cols>
    <col min="1" max="1" width="20.8515625" style="0" customWidth="1"/>
    <col min="2" max="2" width="22.140625" style="0" customWidth="1"/>
    <col min="3" max="3" width="6.00390625" style="0" customWidth="1"/>
    <col min="4" max="4" width="9.28125" style="0" customWidth="1"/>
    <col min="5" max="5" width="8.00390625" style="0" customWidth="1"/>
    <col min="6" max="9" width="6.00390625" style="0" customWidth="1"/>
    <col min="10" max="12" width="9.7109375" style="0" customWidth="1"/>
    <col min="13" max="13" width="9.7109375" style="10" hidden="1" customWidth="1"/>
  </cols>
  <sheetData>
    <row r="1" spans="3:13" ht="24" customHeight="1">
      <c r="C1" s="44" t="s">
        <v>52</v>
      </c>
      <c r="D1" s="44"/>
      <c r="E1" s="44"/>
      <c r="F1" s="44"/>
      <c r="G1" s="44"/>
      <c r="H1" s="44"/>
      <c r="I1" s="44"/>
      <c r="J1" s="44"/>
      <c r="K1" s="44"/>
      <c r="L1" s="44"/>
      <c r="M1" s="44"/>
    </row>
    <row r="2" spans="3:13" ht="6" customHeight="1">
      <c r="C2" s="33"/>
      <c r="D2" s="33"/>
      <c r="E2" s="33"/>
      <c r="F2" s="33"/>
      <c r="G2" s="33"/>
      <c r="H2" s="33"/>
      <c r="I2" s="33"/>
      <c r="J2" s="33"/>
      <c r="K2" s="33"/>
      <c r="L2" s="33"/>
      <c r="M2" s="33"/>
    </row>
    <row r="3" spans="1:13" ht="24" customHeight="1">
      <c r="A3" s="33" t="s">
        <v>53</v>
      </c>
      <c r="B3" s="33"/>
      <c r="C3" s="8"/>
      <c r="D3" s="8"/>
      <c r="E3" s="8"/>
      <c r="F3" s="8"/>
      <c r="G3" s="8"/>
      <c r="H3" s="8"/>
      <c r="I3" s="8"/>
      <c r="J3" s="8"/>
      <c r="K3" s="8"/>
      <c r="L3" s="8"/>
      <c r="M3" s="9"/>
    </row>
    <row r="4" ht="6.75" customHeight="1" thickBot="1"/>
    <row r="5" spans="3:13" ht="12.75" customHeight="1" thickBot="1">
      <c r="C5" s="7"/>
      <c r="D5" s="37" t="s">
        <v>39</v>
      </c>
      <c r="E5" s="38"/>
      <c r="F5" s="38"/>
      <c r="G5" s="38"/>
      <c r="H5" s="38"/>
      <c r="I5" s="38"/>
      <c r="J5" s="38"/>
      <c r="K5" s="38"/>
      <c r="L5" s="39"/>
      <c r="M5" s="11"/>
    </row>
    <row r="6" spans="1:13" ht="26.25" customHeight="1" thickBot="1">
      <c r="A6" s="6" t="s">
        <v>4</v>
      </c>
      <c r="B6" s="5" t="s">
        <v>4</v>
      </c>
      <c r="C6" s="40" t="s">
        <v>32</v>
      </c>
      <c r="D6" s="42" t="s">
        <v>26</v>
      </c>
      <c r="E6" s="34" t="s">
        <v>27</v>
      </c>
      <c r="F6" s="34" t="s">
        <v>31</v>
      </c>
      <c r="G6" s="34" t="s">
        <v>33</v>
      </c>
      <c r="H6" s="34" t="s">
        <v>34</v>
      </c>
      <c r="I6" s="34" t="s">
        <v>35</v>
      </c>
      <c r="J6" s="36" t="s">
        <v>36</v>
      </c>
      <c r="K6" s="36" t="s">
        <v>37</v>
      </c>
      <c r="L6" s="36" t="s">
        <v>38</v>
      </c>
      <c r="M6" s="45" t="s">
        <v>41</v>
      </c>
    </row>
    <row r="7" spans="1:13" ht="48.75" customHeight="1" thickBot="1">
      <c r="A7" s="28"/>
      <c r="B7" s="15"/>
      <c r="C7" s="41"/>
      <c r="D7" s="43"/>
      <c r="E7" s="35"/>
      <c r="F7" s="35"/>
      <c r="G7" s="35"/>
      <c r="H7" s="35"/>
      <c r="I7" s="35"/>
      <c r="J7" s="36"/>
      <c r="K7" s="36"/>
      <c r="L7" s="36"/>
      <c r="M7" s="46"/>
    </row>
    <row r="8" spans="1:13" s="4" customFormat="1" ht="27" customHeight="1" thickBot="1">
      <c r="A8" s="29" t="s">
        <v>40</v>
      </c>
      <c r="B8" s="17" t="s">
        <v>29</v>
      </c>
      <c r="C8" s="20"/>
      <c r="D8" s="20"/>
      <c r="E8" s="20"/>
      <c r="F8" s="20"/>
      <c r="G8" s="20"/>
      <c r="H8" s="20"/>
      <c r="I8" s="20"/>
      <c r="J8" s="20"/>
      <c r="K8" s="20"/>
      <c r="L8" s="20"/>
      <c r="M8" s="25"/>
    </row>
    <row r="9" spans="1:13" s="4" customFormat="1" ht="16.5" customHeight="1" thickBot="1">
      <c r="A9" s="30" t="s">
        <v>43</v>
      </c>
      <c r="B9" s="18" t="s">
        <v>44</v>
      </c>
      <c r="C9" s="21">
        <v>1</v>
      </c>
      <c r="D9" s="16">
        <f>160/8</f>
        <v>20</v>
      </c>
      <c r="E9" s="16"/>
      <c r="F9" s="16"/>
      <c r="G9" s="16"/>
      <c r="H9" s="16"/>
      <c r="I9" s="16"/>
      <c r="J9" s="16"/>
      <c r="K9" s="16">
        <f>M9/8</f>
        <v>107</v>
      </c>
      <c r="L9" s="16">
        <f aca="true" t="shared" si="0" ref="L9:L16">(D9+E9+F9+G9+H9+I9+J9)</f>
        <v>20</v>
      </c>
      <c r="M9" s="26">
        <v>856</v>
      </c>
    </row>
    <row r="10" spans="1:13" s="4" customFormat="1" ht="16.5" customHeight="1" thickBot="1">
      <c r="A10" s="31" t="s">
        <v>42</v>
      </c>
      <c r="B10" s="18" t="s">
        <v>45</v>
      </c>
      <c r="C10" s="21">
        <v>4</v>
      </c>
      <c r="D10" s="16">
        <f>520.5/7.7</f>
        <v>67.59740259740259</v>
      </c>
      <c r="E10" s="16">
        <f>(68)/7.7</f>
        <v>8.831168831168831</v>
      </c>
      <c r="F10" s="16">
        <v>0</v>
      </c>
      <c r="G10" s="16">
        <v>0</v>
      </c>
      <c r="H10" s="16">
        <f>(5+12)/7.7</f>
        <v>2.207792207792208</v>
      </c>
      <c r="I10" s="16">
        <v>0</v>
      </c>
      <c r="J10" s="16">
        <v>0</v>
      </c>
      <c r="K10" s="16">
        <f>M10/7.7</f>
        <v>393.4415584415584</v>
      </c>
      <c r="L10" s="16">
        <f t="shared" si="0"/>
        <v>78.63636363636363</v>
      </c>
      <c r="M10" s="26">
        <v>3029.5</v>
      </c>
    </row>
    <row r="11" spans="1:13" s="4" customFormat="1" ht="16.5" customHeight="1" thickBot="1">
      <c r="A11" s="31" t="s">
        <v>42</v>
      </c>
      <c r="B11" s="18" t="s">
        <v>46</v>
      </c>
      <c r="C11" s="21">
        <v>5</v>
      </c>
      <c r="D11" s="27">
        <f>541/7.6</f>
        <v>71.1842105263158</v>
      </c>
      <c r="E11" s="16">
        <f>(45+45.5)/7.6</f>
        <v>11.907894736842106</v>
      </c>
      <c r="F11" s="16">
        <f>15.5/7.6</f>
        <v>2.0394736842105265</v>
      </c>
      <c r="G11" s="16">
        <v>0</v>
      </c>
      <c r="H11" s="16">
        <f>(2+7.5+216.5)/7.6</f>
        <v>29.736842105263158</v>
      </c>
      <c r="I11" s="16">
        <v>0</v>
      </c>
      <c r="J11" s="16">
        <v>0</v>
      </c>
      <c r="K11" s="16">
        <f>M11/7.6</f>
        <v>523.1578947368421</v>
      </c>
      <c r="L11" s="16">
        <f t="shared" si="0"/>
        <v>114.86842105263159</v>
      </c>
      <c r="M11" s="26">
        <v>3976</v>
      </c>
    </row>
    <row r="12" spans="1:13" s="4" customFormat="1" ht="16.5" customHeight="1" thickBot="1">
      <c r="A12" s="31" t="s">
        <v>47</v>
      </c>
      <c r="B12" s="18" t="s">
        <v>48</v>
      </c>
      <c r="C12" s="22">
        <v>5</v>
      </c>
      <c r="D12" s="23">
        <v>108</v>
      </c>
      <c r="E12" s="23">
        <v>3</v>
      </c>
      <c r="F12" s="23">
        <v>0</v>
      </c>
      <c r="G12" s="23">
        <v>0</v>
      </c>
      <c r="H12" s="23">
        <v>5.5</v>
      </c>
      <c r="I12" s="23">
        <v>0</v>
      </c>
      <c r="J12" s="16">
        <v>0</v>
      </c>
      <c r="K12" s="23">
        <f>M12/8</f>
        <v>475.75</v>
      </c>
      <c r="L12" s="23">
        <f t="shared" si="0"/>
        <v>116.5</v>
      </c>
      <c r="M12" s="26">
        <v>3806</v>
      </c>
    </row>
    <row r="13" spans="1:13" s="4" customFormat="1" ht="16.5" customHeight="1" thickBot="1">
      <c r="A13" s="31" t="s">
        <v>47</v>
      </c>
      <c r="B13" s="18" t="s">
        <v>49</v>
      </c>
      <c r="C13" s="22">
        <v>2</v>
      </c>
      <c r="D13" s="23">
        <v>38</v>
      </c>
      <c r="E13" s="23">
        <v>0</v>
      </c>
      <c r="F13" s="23">
        <v>0</v>
      </c>
      <c r="G13" s="23">
        <v>0</v>
      </c>
      <c r="H13" s="23">
        <v>3.33</v>
      </c>
      <c r="I13" s="23">
        <v>1</v>
      </c>
      <c r="J13" s="16">
        <v>0</v>
      </c>
      <c r="K13" s="23">
        <f>M13/4</f>
        <v>208</v>
      </c>
      <c r="L13" s="23">
        <f t="shared" si="0"/>
        <v>42.33</v>
      </c>
      <c r="M13" s="26">
        <v>832</v>
      </c>
    </row>
    <row r="14" spans="1:13" s="4" customFormat="1" ht="16.5" customHeight="1" thickBot="1">
      <c r="A14" s="31" t="s">
        <v>47</v>
      </c>
      <c r="B14" s="18" t="s">
        <v>50</v>
      </c>
      <c r="C14" s="22">
        <v>2</v>
      </c>
      <c r="D14" s="23">
        <v>27</v>
      </c>
      <c r="E14" s="23">
        <v>6</v>
      </c>
      <c r="F14" s="23">
        <v>0</v>
      </c>
      <c r="G14" s="23">
        <v>0</v>
      </c>
      <c r="H14" s="23">
        <v>3.5</v>
      </c>
      <c r="I14" s="23">
        <v>0</v>
      </c>
      <c r="J14" s="16">
        <v>0</v>
      </c>
      <c r="K14" s="23">
        <f>M14/6</f>
        <v>216</v>
      </c>
      <c r="L14" s="23">
        <f t="shared" si="0"/>
        <v>36.5</v>
      </c>
      <c r="M14" s="26">
        <v>1296</v>
      </c>
    </row>
    <row r="15" spans="1:13" s="4" customFormat="1" ht="16.5" customHeight="1" thickBot="1">
      <c r="A15" s="31" t="s">
        <v>47</v>
      </c>
      <c r="B15" s="18" t="s">
        <v>46</v>
      </c>
      <c r="C15" s="22">
        <v>2</v>
      </c>
      <c r="D15" s="23">
        <v>44</v>
      </c>
      <c r="E15" s="23">
        <v>0</v>
      </c>
      <c r="F15" s="23">
        <v>0</v>
      </c>
      <c r="G15" s="23">
        <v>0</v>
      </c>
      <c r="H15" s="23">
        <v>1</v>
      </c>
      <c r="I15" s="23">
        <v>0</v>
      </c>
      <c r="J15" s="16">
        <v>0</v>
      </c>
      <c r="K15" s="23">
        <f>M15/8</f>
        <v>184.5</v>
      </c>
      <c r="L15" s="23">
        <f t="shared" si="0"/>
        <v>45</v>
      </c>
      <c r="M15" s="26">
        <v>1476</v>
      </c>
    </row>
    <row r="16" spans="1:13" s="4" customFormat="1" ht="16.5" customHeight="1" thickBot="1">
      <c r="A16" s="32" t="s">
        <v>51</v>
      </c>
      <c r="B16" s="18" t="s">
        <v>30</v>
      </c>
      <c r="C16" s="22">
        <v>3</v>
      </c>
      <c r="D16" s="23">
        <f>214/6.33</f>
        <v>33.80726698262243</v>
      </c>
      <c r="E16" s="23">
        <f>(145+563)/6.33</f>
        <v>111.84834123222748</v>
      </c>
      <c r="F16" s="23">
        <v>0</v>
      </c>
      <c r="G16" s="23">
        <v>0</v>
      </c>
      <c r="H16" s="23">
        <f>31/6.33</f>
        <v>4.897314375987362</v>
      </c>
      <c r="I16" s="23">
        <v>0</v>
      </c>
      <c r="J16" s="16">
        <v>0</v>
      </c>
      <c r="K16" s="23">
        <f>M16/6.33</f>
        <v>311.216429699842</v>
      </c>
      <c r="L16" s="23">
        <f t="shared" si="0"/>
        <v>150.55292259083726</v>
      </c>
      <c r="M16" s="26">
        <v>1970</v>
      </c>
    </row>
    <row r="17" spans="1:14" s="4" customFormat="1" ht="20.25" customHeight="1" thickBot="1">
      <c r="A17" s="19"/>
      <c r="B17" s="19" t="s">
        <v>28</v>
      </c>
      <c r="C17" s="16">
        <f>SUM(C9:C16)</f>
        <v>24</v>
      </c>
      <c r="D17" s="16">
        <f>SUM(D9:D16)</f>
        <v>409.5888801063408</v>
      </c>
      <c r="E17" s="16">
        <f aca="true" t="shared" si="1" ref="E17:M17">SUM(E9:E16)</f>
        <v>141.58740480023843</v>
      </c>
      <c r="F17" s="16">
        <f t="shared" si="1"/>
        <v>2.0394736842105265</v>
      </c>
      <c r="G17" s="16">
        <f t="shared" si="1"/>
        <v>0</v>
      </c>
      <c r="H17" s="16">
        <f t="shared" si="1"/>
        <v>50.17194868904273</v>
      </c>
      <c r="I17" s="16">
        <f t="shared" si="1"/>
        <v>1</v>
      </c>
      <c r="J17" s="16">
        <f t="shared" si="1"/>
        <v>0</v>
      </c>
      <c r="K17" s="16">
        <f t="shared" si="1"/>
        <v>2419.0658828782425</v>
      </c>
      <c r="L17" s="16">
        <f t="shared" si="1"/>
        <v>604.3877072798324</v>
      </c>
      <c r="M17" s="16">
        <f t="shared" si="1"/>
        <v>17241.5</v>
      </c>
      <c r="N17" s="47"/>
    </row>
    <row r="18" spans="1:13" s="4" customFormat="1" ht="26.25" customHeight="1">
      <c r="A18" s="14"/>
      <c r="B18" s="14" t="s">
        <v>4</v>
      </c>
      <c r="C18" s="13"/>
      <c r="D18" s="13"/>
      <c r="E18" s="13"/>
      <c r="F18" s="13"/>
      <c r="G18" s="13"/>
      <c r="H18" s="13"/>
      <c r="I18" s="13"/>
      <c r="J18" s="13"/>
      <c r="K18" s="13"/>
      <c r="L18" s="13"/>
      <c r="M18" s="13"/>
    </row>
    <row r="19" spans="4:14" ht="12.75">
      <c r="D19" s="13"/>
      <c r="F19" s="12"/>
      <c r="M19" s="24"/>
      <c r="N19" s="12"/>
    </row>
    <row r="20" spans="4:13" ht="12.75">
      <c r="D20" s="13"/>
      <c r="E20" s="12"/>
      <c r="M20" s="24"/>
    </row>
    <row r="21" spans="4:13" ht="12.75">
      <c r="D21" s="24"/>
      <c r="M21" s="13"/>
    </row>
    <row r="22" spans="4:13" ht="12.75">
      <c r="D22" s="24"/>
      <c r="M22" s="24"/>
    </row>
    <row r="23" spans="4:13" ht="12.75">
      <c r="D23" s="10"/>
      <c r="K23" s="12"/>
      <c r="M23" s="24"/>
    </row>
    <row r="24" spans="4:13" ht="12.75">
      <c r="D24" s="24"/>
      <c r="M24" s="24"/>
    </row>
    <row r="25" spans="4:13" ht="12.75">
      <c r="D25" s="24"/>
      <c r="M25" s="24"/>
    </row>
    <row r="26" spans="4:13" ht="12.75">
      <c r="D26" s="24"/>
      <c r="M26" s="24"/>
    </row>
    <row r="27" ht="12.75">
      <c r="D27" s="24"/>
    </row>
    <row r="28" ht="12.75">
      <c r="D28" s="24"/>
    </row>
    <row r="29" ht="12.75">
      <c r="D29" s="24"/>
    </row>
    <row r="30" ht="12.75">
      <c r="D30" s="24"/>
    </row>
    <row r="31" ht="12.75">
      <c r="D31" s="24"/>
    </row>
    <row r="32" ht="12.75">
      <c r="D32" s="24"/>
    </row>
    <row r="33" ht="12.75">
      <c r="D33" s="24"/>
    </row>
    <row r="34" ht="12.75">
      <c r="D34" s="24"/>
    </row>
    <row r="35" ht="12.75">
      <c r="D35" s="24"/>
    </row>
    <row r="36" ht="12.75">
      <c r="D36" s="24"/>
    </row>
  </sheetData>
  <sheetProtection/>
  <mergeCells count="15">
    <mergeCell ref="G6:G7"/>
    <mergeCell ref="H6:H7"/>
    <mergeCell ref="C1:M1"/>
    <mergeCell ref="C2:M2"/>
    <mergeCell ref="M6:M7"/>
    <mergeCell ref="A3:B3"/>
    <mergeCell ref="I6:I7"/>
    <mergeCell ref="J6:J7"/>
    <mergeCell ref="K6:K7"/>
    <mergeCell ref="L6:L7"/>
    <mergeCell ref="D5:L5"/>
    <mergeCell ref="C6:C7"/>
    <mergeCell ref="D6:D7"/>
    <mergeCell ref="E6:E7"/>
    <mergeCell ref="F6:F7"/>
  </mergeCells>
  <printOptions/>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Arioli</cp:lastModifiedBy>
  <cp:lastPrinted>2015-11-03T11:11:17Z</cp:lastPrinted>
  <dcterms:modified xsi:type="dcterms:W3CDTF">2015-11-03T11:11:21Z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